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<sst xmlns="http://schemas.openxmlformats.org/spreadsheetml/2006/main" count="63" uniqueCount="36">
  <si>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</si>
  <si>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</si>
  <si>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</si>
  <si>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</si>
  <si>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</si>
  <si>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</si>
  <si>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</si>
  <si>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</si>
  <si>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</si>
  <si>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</si>
  <si>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</si>
  <si>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</si>
  <si>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</si>
  <si>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</si>
  <si>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</si>
  <si>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</si>
  <si>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</si>
  <si>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</si>
  <si>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</si>
  <si>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</si>
  <si>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</si>
  <si>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</si>
  <si>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Всього:</t>
  </si>
  <si>
    <t>ПДВ</t>
  </si>
  <si>
    <t>Разом з ПДВ</t>
  </si>
  <si>
    <t xml:space="preserve"> (поточний ремонт)</t>
  </si>
  <si>
    <t>грн/</t>
  </si>
  <si>
    <t xml:space="preserve">  холодного водопостачання, водовідведення.</t>
  </si>
  <si>
    <t>2.1. Заробітная плата</t>
  </si>
  <si>
    <t xml:space="preserve">1.Витрати з техничного обслуговування внутрішньобудинкових систем </t>
  </si>
  <si>
    <t>1.1. Заробітная плата</t>
  </si>
  <si>
    <t>2.Витрати по обслуговуванню димовентиляційних каналів</t>
  </si>
  <si>
    <t>40шт</t>
  </si>
  <si>
    <t>0,008чол.</t>
  </si>
  <si>
    <t>3.Витрати робіт з підготовки житлового фонду до роботи в осінньо-зимовий період</t>
  </si>
  <si>
    <t>Розрахунок тарифів по вул. Покришкіна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</si>
</sst>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 horizontal="right"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zoomScalePageLayoutView="0" workbookViewId="0" topLeftCell="B17">
      <selection activeCell="I36" sqref="I36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2.8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3" t="s">
        <v>35</v>
      </c>
    </row>
    <row r="3" ht="20.25">
      <c r="B3" s="3"/>
    </row>
    <row r="4" spans="2:10" ht="12.75">
      <c r="B4" t="s">
        <v>1</v>
      </c>
      <c r="D4">
        <v>276.3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E5" t="s">
        <v>8</v>
      </c>
      <c r="F5" t="s">
        <v>4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2"/>
      <c r="J6" t="s">
        <v>8</v>
      </c>
    </row>
    <row r="7" spans="6:10" ht="12.75">
      <c r="F7" t="s">
        <v>6</v>
      </c>
      <c r="J7" t="s">
        <v>9</v>
      </c>
    </row>
    <row r="8" spans="6:10" ht="12.75">
      <c r="F8" t="s">
        <v>7</v>
      </c>
      <c r="J8" t="s">
        <v>9</v>
      </c>
    </row>
    <row r="11" ht="12.75">
      <c r="B11" t="s">
        <v>29</v>
      </c>
    </row>
    <row r="12" ht="12.75">
      <c r="B12" t="s">
        <v>27</v>
      </c>
    </row>
    <row r="13" spans="2:10" ht="12.75">
      <c r="B13" t="s">
        <v>30</v>
      </c>
      <c r="I13" s="1">
        <v>26.51</v>
      </c>
      <c r="J13" s="1" t="s">
        <v>14</v>
      </c>
    </row>
    <row r="14" spans="2:10" ht="12.75">
      <c r="B14" t="s">
        <v>10</v>
      </c>
      <c r="I14" s="1">
        <f>I13*22%</f>
        <v>5.8322</v>
      </c>
      <c r="J14" s="1" t="s">
        <v>14</v>
      </c>
    </row>
    <row r="15" spans="2:10" ht="12.75">
      <c r="B15" t="s">
        <v>11</v>
      </c>
      <c r="I15" s="5">
        <v>46.51</v>
      </c>
      <c r="J15" s="1" t="s">
        <v>14</v>
      </c>
    </row>
    <row r="16" spans="2:10" ht="12.75">
      <c r="B16" t="s">
        <v>12</v>
      </c>
      <c r="I16" s="1">
        <f>(I13+I14+I15)*56%</f>
        <v>44.15723200000001</v>
      </c>
      <c r="J16" s="1" t="s">
        <v>14</v>
      </c>
    </row>
    <row r="18" spans="2:9" ht="12.75">
      <c r="B18" s="1">
        <f>SUM(I13:I16)</f>
        <v>123.00943200000002</v>
      </c>
      <c r="C18" t="s">
        <v>26</v>
      </c>
      <c r="D18">
        <f>D4</f>
        <v>276.3</v>
      </c>
      <c r="E18" t="s">
        <v>13</v>
      </c>
      <c r="F18">
        <f>B18/D18</f>
        <v>0.4452024321389794</v>
      </c>
      <c r="G18" s="1" t="s">
        <v>14</v>
      </c>
      <c r="I18" s="1"/>
    </row>
    <row r="21" spans="2:10" ht="12.75">
      <c r="B21" t="s">
        <v>31</v>
      </c>
      <c r="I21" t="s">
        <v>32</v>
      </c>
      <c r="J21" t="s">
        <v>33</v>
      </c>
    </row>
    <row r="22" spans="2:10" ht="12.75">
      <c r="B22" t="s">
        <v>28</v>
      </c>
      <c r="I22" s="7">
        <f>0.05298*D27</f>
        <v>14.638374</v>
      </c>
      <c r="J22" s="1" t="s">
        <v>14</v>
      </c>
    </row>
    <row r="23" spans="2:10" ht="12.75">
      <c r="B23" t="s">
        <v>15</v>
      </c>
      <c r="I23" s="7">
        <f>I22*22%</f>
        <v>3.2204422800000003</v>
      </c>
      <c r="J23" s="1" t="s">
        <v>14</v>
      </c>
    </row>
    <row r="24" spans="2:10" ht="12.75">
      <c r="B24" t="s">
        <v>16</v>
      </c>
      <c r="I24" s="1">
        <v>6.49</v>
      </c>
      <c r="J24" s="1" t="s">
        <v>14</v>
      </c>
    </row>
    <row r="25" spans="2:10" ht="12.75">
      <c r="B25" t="s">
        <v>17</v>
      </c>
      <c r="I25" s="7">
        <f>(I22+I23+I24)*56%</f>
        <v>13.635337116800002</v>
      </c>
      <c r="J25" s="1" t="s">
        <v>14</v>
      </c>
    </row>
    <row r="27" spans="2:9" ht="12.75">
      <c r="B27" s="7">
        <f>SUM(I22:I25)</f>
        <v>37.984153396800004</v>
      </c>
      <c r="C27" s="8" t="s">
        <v>26</v>
      </c>
      <c r="D27" s="8">
        <f>D4</f>
        <v>276.3</v>
      </c>
      <c r="E27" s="8" t="s">
        <v>13</v>
      </c>
      <c r="F27" s="8">
        <f>B27/D27</f>
        <v>0.137474315587405</v>
      </c>
      <c r="G27" s="1" t="s">
        <v>14</v>
      </c>
      <c r="I27" s="1"/>
    </row>
    <row r="30" ht="12.75">
      <c r="B30" t="s">
        <v>34</v>
      </c>
    </row>
    <row r="31" ht="12.75">
      <c r="B31" t="s">
        <v>25</v>
      </c>
    </row>
    <row r="32" spans="2:10" ht="12.75">
      <c r="B32" t="s">
        <v>18</v>
      </c>
      <c r="I32" s="7">
        <f>0.53116*D37</f>
        <v>146.75950799999998</v>
      </c>
      <c r="J32" s="1" t="s">
        <v>14</v>
      </c>
    </row>
    <row r="33" spans="2:10" ht="12.75">
      <c r="B33" t="s">
        <v>19</v>
      </c>
      <c r="I33" s="7">
        <f>I32*22%</f>
        <v>32.287091759999996</v>
      </c>
      <c r="J33" s="1" t="s">
        <v>14</v>
      </c>
    </row>
    <row r="34" spans="2:10" ht="12.75">
      <c r="B34" t="s">
        <v>20</v>
      </c>
      <c r="I34" s="7">
        <v>50.77</v>
      </c>
      <c r="J34" s="1" t="s">
        <v>14</v>
      </c>
    </row>
    <row r="35" spans="2:10" ht="12.75">
      <c r="B35" t="s">
        <v>21</v>
      </c>
      <c r="I35" s="7">
        <f>(I32+I33+I34)*36%</f>
        <v>82.73397591359999</v>
      </c>
      <c r="J35" s="1" t="s">
        <v>14</v>
      </c>
    </row>
    <row r="37" spans="2:9" ht="12.75">
      <c r="B37" s="7">
        <f>SUM(I32:I35)</f>
        <v>312.5505756736</v>
      </c>
      <c r="C37" t="s">
        <v>26</v>
      </c>
      <c r="D37">
        <f>D4</f>
        <v>276.3</v>
      </c>
      <c r="E37" t="s">
        <v>13</v>
      </c>
      <c r="F37" s="8">
        <f>B37/D37</f>
        <v>1.1312000567267462</v>
      </c>
      <c r="G37" s="1" t="s">
        <v>14</v>
      </c>
      <c r="I37" s="1"/>
    </row>
    <row r="40" spans="2:6" ht="12.75">
      <c r="B40" t="s">
        <v>22</v>
      </c>
      <c r="D40" s="4">
        <f>F18+F27+F37</f>
        <v>1.7138768044531307</v>
      </c>
      <c r="E40" s="1" t="s">
        <v>14</v>
      </c>
      <c r="F40" s="1"/>
    </row>
    <row r="41" spans="2:6" ht="12.75">
      <c r="B41" t="s">
        <v>23</v>
      </c>
      <c r="D41" s="4">
        <f>D40*20%</f>
        <v>0.34277536089062616</v>
      </c>
      <c r="E41" s="1" t="s">
        <v>14</v>
      </c>
      <c r="F41" s="1"/>
    </row>
    <row r="42" spans="2:6" ht="12.75">
      <c r="B42" t="s">
        <v>24</v>
      </c>
      <c r="D42" s="6">
        <f>SUM(D40:D41)</f>
        <v>2.056652165343757</v>
      </c>
      <c r="E42" s="1" t="s">
        <v>14</v>
      </c>
      <c r="F42" s="1"/>
    </row>
    <row r="44" ht="12.75">
      <c r="I44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2019-01-14T14:39:46Z</dcterms:modified>
  <cp:category/>
  <cp:version/>
  <cp:contentType/>
  <cp:contentStatus/>
</cp:coreProperties>
</file>